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ECRETARIA SOCIAL 2025\ESGOTAMENTO SANITÁRIO\"/>
    </mc:Choice>
  </mc:AlternateContent>
  <bookViews>
    <workbookView xWindow="0" yWindow="0" windowWidth="24000" windowHeight="9135"/>
  </bookViews>
  <sheets>
    <sheet name="MOD NOVO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6" l="1"/>
  <c r="G52" i="6"/>
  <c r="G51" i="6" l="1"/>
  <c r="G78" i="6" l="1"/>
  <c r="G60" i="6"/>
  <c r="G50" i="6"/>
  <c r="G49" i="6"/>
  <c r="G46" i="6"/>
  <c r="G45" i="6"/>
  <c r="G47" i="6" s="1"/>
  <c r="G40" i="6"/>
  <c r="G39" i="6"/>
  <c r="G38" i="6"/>
  <c r="G41" i="6" s="1"/>
  <c r="G33" i="6"/>
  <c r="G34" i="6"/>
  <c r="G35" i="6"/>
  <c r="G28" i="6"/>
  <c r="G27" i="6"/>
  <c r="G26" i="6"/>
  <c r="G23" i="6"/>
  <c r="G22" i="6"/>
  <c r="G21" i="6"/>
  <c r="G20" i="6"/>
  <c r="G19" i="6"/>
  <c r="G18" i="6"/>
  <c r="G36" i="6" l="1"/>
  <c r="G29" i="6"/>
  <c r="G42" i="6"/>
  <c r="G24" i="6"/>
  <c r="G91" i="6"/>
  <c r="G92" i="6" s="1"/>
  <c r="G88" i="6"/>
  <c r="G87" i="6"/>
  <c r="G82" i="6"/>
  <c r="G83" i="6" s="1"/>
  <c r="G79" i="6"/>
  <c r="G77" i="6"/>
  <c r="G76" i="6"/>
  <c r="G75" i="6"/>
  <c r="G80" i="6" s="1"/>
  <c r="G70" i="6"/>
  <c r="G71" i="6" s="1"/>
  <c r="G67" i="6"/>
  <c r="G66" i="6"/>
  <c r="G65" i="6"/>
  <c r="G59" i="6"/>
  <c r="G61" i="6" s="1"/>
  <c r="G56" i="6"/>
  <c r="G55" i="6"/>
  <c r="G57" i="6" s="1"/>
  <c r="G84" i="6" l="1"/>
  <c r="G72" i="6"/>
  <c r="H9" i="6" s="1"/>
  <c r="G62" i="6"/>
  <c r="G89" i="6"/>
  <c r="G93" i="6" s="1"/>
  <c r="G30" i="6" l="1"/>
  <c r="G95" i="6" l="1"/>
</calcChain>
</file>

<file path=xl/sharedStrings.xml><?xml version="1.0" encoding="utf-8"?>
<sst xmlns="http://schemas.openxmlformats.org/spreadsheetml/2006/main" count="225" uniqueCount="108">
  <si>
    <t>Fonte</t>
  </si>
  <si>
    <t xml:space="preserve">PLANILHA DE MEMÓRIA DE CÁLCULO </t>
  </si>
  <si>
    <t>Item</t>
  </si>
  <si>
    <t>Descrição</t>
  </si>
  <si>
    <t>Especificação</t>
  </si>
  <si>
    <t>Unid 1</t>
  </si>
  <si>
    <t>Quant.</t>
  </si>
  <si>
    <t>Recursos Materiais</t>
  </si>
  <si>
    <t>-</t>
  </si>
  <si>
    <t>1.1.1</t>
  </si>
  <si>
    <t>unid</t>
  </si>
  <si>
    <t>1.1.2</t>
  </si>
  <si>
    <t>1.1.3</t>
  </si>
  <si>
    <t>1.1.4</t>
  </si>
  <si>
    <t xml:space="preserve">Recursos Humanos </t>
  </si>
  <si>
    <t>1.2.1</t>
  </si>
  <si>
    <t>Hora Técnica</t>
  </si>
  <si>
    <t>1.2.2</t>
  </si>
  <si>
    <t>1.2.3</t>
  </si>
  <si>
    <t>Municipio de Campos de Julio</t>
  </si>
  <si>
    <t>Valor Total</t>
  </si>
  <si>
    <t xml:space="preserve">Valor Unitário </t>
  </si>
  <si>
    <t>1.2.4</t>
  </si>
  <si>
    <t>Total Orçamento Atividade 1.2</t>
  </si>
  <si>
    <t>Total Orçamento Atividade 1.1</t>
  </si>
  <si>
    <t>1.2.5</t>
  </si>
  <si>
    <t>1.2.6</t>
  </si>
  <si>
    <t>1.1.5</t>
  </si>
  <si>
    <t>1.1.6</t>
  </si>
  <si>
    <t>1.1.7</t>
  </si>
  <si>
    <t>Sub Total  Recursos Materiais</t>
  </si>
  <si>
    <t>Sub Total Recursos Humanos</t>
  </si>
  <si>
    <t>Sub Total Recursos Materiais</t>
  </si>
  <si>
    <t xml:space="preserve"> Leitura Técnica Comunitária</t>
  </si>
  <si>
    <t>Proposta de Comunicação Social</t>
  </si>
  <si>
    <t>Caneta Esferográfica</t>
  </si>
  <si>
    <t>Pasta c/ aba de plástico A4</t>
  </si>
  <si>
    <t>Prancheta</t>
  </si>
  <si>
    <t>Cotação</t>
  </si>
  <si>
    <t>Coffe Break (salgadinhos, refrigerantes, bolos)</t>
  </si>
  <si>
    <t>pct</t>
  </si>
  <si>
    <t>1.1.8</t>
  </si>
  <si>
    <t>Carro de Som</t>
  </si>
  <si>
    <t>Gravação de Spot</t>
  </si>
  <si>
    <t>Hora</t>
  </si>
  <si>
    <t>Mensal</t>
  </si>
  <si>
    <t>Total Fase I</t>
  </si>
  <si>
    <t>Estimativa de Custo Projeto de Trabalho Técnico Social - PTS</t>
  </si>
  <si>
    <t>Questionário Impresso</t>
  </si>
  <si>
    <t>Técnico Nível Superior</t>
  </si>
  <si>
    <t>Técnico Nível Médio</t>
  </si>
  <si>
    <t xml:space="preserve">Leitura Técnica Comunitária </t>
  </si>
  <si>
    <t>Total das Atividades</t>
  </si>
  <si>
    <t>RADAR- TCE</t>
  </si>
  <si>
    <t>Mobilizador Social Nivel Médio</t>
  </si>
  <si>
    <t>Crachás de Identificação</t>
  </si>
  <si>
    <t>1.1.9</t>
  </si>
  <si>
    <t>Locação Kit Audiovisual (Microfone/Datashow/Caixa Som)</t>
  </si>
  <si>
    <t>Combo 50 pess</t>
  </si>
  <si>
    <t>Und</t>
  </si>
  <si>
    <t>Folders</t>
  </si>
  <si>
    <t>Unid</t>
  </si>
  <si>
    <t>Pct</t>
  </si>
  <si>
    <t>PRODUTO</t>
  </si>
  <si>
    <t>Atividade 1.1  Pesquisa Censitária com as Famílias</t>
  </si>
  <si>
    <t>Radar - TCE</t>
  </si>
  <si>
    <t>Papel A4 c/ 500 fls</t>
  </si>
  <si>
    <t>Atividade 1.2 Pesquisa de Grupo Focal</t>
  </si>
  <si>
    <t>Atividade 1.3 Mapeamento de dados socioterritoriais</t>
  </si>
  <si>
    <t>Atividade 1.4 Revisão Documental</t>
  </si>
  <si>
    <t>1.4.1</t>
  </si>
  <si>
    <t>1.4.2</t>
  </si>
  <si>
    <t/>
  </si>
  <si>
    <t>1.4.3</t>
  </si>
  <si>
    <t>Total Orçamento Atividade 1.4</t>
  </si>
  <si>
    <t>Atividade 1.5 Validação e Apresentação do PTS junto aos Beneficiários</t>
  </si>
  <si>
    <t>Total Orçamento Atividade 1.5</t>
  </si>
  <si>
    <t>Atividade 2.0 Proposta de Comunicação Social</t>
  </si>
  <si>
    <t>Anuncio Programa de Radio</t>
  </si>
  <si>
    <t>Total Orçamento Atividade 2.0</t>
  </si>
  <si>
    <t>Atividade 3.0 Conclusão de PTS</t>
  </si>
  <si>
    <t>Total Orçamento Atividade 3.0</t>
  </si>
  <si>
    <t>1.4.4</t>
  </si>
  <si>
    <t>Cartazes</t>
  </si>
  <si>
    <t>Total Orçamento Atividade 1.3</t>
  </si>
  <si>
    <t>1.3.1</t>
  </si>
  <si>
    <t>1.3.2</t>
  </si>
  <si>
    <t>1.3.3</t>
  </si>
  <si>
    <t>1.3.4</t>
  </si>
  <si>
    <t>1.5.1</t>
  </si>
  <si>
    <t>1.5.2</t>
  </si>
  <si>
    <t>1.5.3</t>
  </si>
  <si>
    <t>1.5.4</t>
  </si>
  <si>
    <t>2.0.1</t>
  </si>
  <si>
    <t>2.0.2</t>
  </si>
  <si>
    <t>2.0.3</t>
  </si>
  <si>
    <t>2.0.4</t>
  </si>
  <si>
    <t>2.0.5</t>
  </si>
  <si>
    <t>2.0.6</t>
  </si>
  <si>
    <t>3.0.1</t>
  </si>
  <si>
    <t>3.0.2</t>
  </si>
  <si>
    <t>3.0.3</t>
  </si>
  <si>
    <t>OLIDIA SILVA BORGES MACIEL</t>
  </si>
  <si>
    <t>PREFEITURA MUNICIPAL DE CAMPOS DE JÚLIO/MT</t>
  </si>
  <si>
    <t>CRESS 2557/2012</t>
  </si>
  <si>
    <t>DULCE OZANA DOS SANTOS</t>
  </si>
  <si>
    <t>PORTARIA 348/2025</t>
  </si>
  <si>
    <t>Campos de Júlio/MT, 07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</si>
</sst>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#,##0.00;[Red]#,##0.00"/>
    <numFmt numFmtId="165" formatCode="\-"/>
    <numFmt numFmtId="166" formatCode="&quot;R$&quot;\ #,##0.00;[Red]&quot;R$&quot;\ #,##0.00"/>
    <numFmt numFmtId="167" formatCode="0.00;[Red]0.00"/>
    <numFmt numFmtId="168" formatCode="#,##0;[Red]#,##0"/>
    <numFmt numFmtId="169" formatCode="0;[Red]0"/>
    <numFmt numFmtId="170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6" fontId="3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/>
    </xf>
    <xf numFmtId="0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43" fontId="3" fillId="3" borderId="1" xfId="0" applyNumberFormat="1" applyFont="1" applyFill="1" applyBorder="1" applyAlignment="1">
      <alignment vertical="center"/>
    </xf>
    <xf numFmtId="166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168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center"/>
    </xf>
    <xf numFmtId="169" fontId="4" fillId="0" borderId="1" xfId="0" applyNumberFormat="1" applyFont="1" applyBorder="1" applyAlignment="1">
      <alignment horizontal="center" vertical="distributed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justify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justify" wrapText="1"/>
    </xf>
    <xf numFmtId="0" fontId="5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/>
    <xf numFmtId="170" fontId="7" fillId="4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textRotation="90"/>
    </xf>
    <xf numFmtId="0" fontId="4" fillId="0" borderId="1" xfId="0" quotePrefix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164" fontId="7" fillId="4" borderId="2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/>
    </xf>
    <xf numFmtId="0" fontId="3" fillId="0" borderId="6" xfId="0" applyFont="1" applyBorder="1" applyAlignment="1">
      <alignment horizontal="center" vertical="distributed"/>
    </xf>
    <xf numFmtId="0" fontId="3" fillId="0" borderId="3" xfId="0" applyFont="1" applyBorder="1" applyAlignment="1">
      <alignment horizontal="center" vertical="distributed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3">
    <cellStyle name="Normal" xfId="0" builtinId="0"/>
    <cellStyle name="Vírgula" xfId="1" builtin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0</xdr:row>
      <xdr:rowOff>0</xdr:rowOff>
    </xdr:from>
    <xdr:to>
      <xdr:col>7</xdr:col>
      <xdr:colOff>552450</xdr:colOff>
      <xdr:row>8</xdr:row>
      <xdr:rowOff>42430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0"/>
          <a:ext cx="8950902" cy="1299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104"/>
  <sheetViews>
    <sheetView tabSelected="1" topLeftCell="A70" workbookViewId="0">
      <selection activeCell="F97" sqref="F97"/>
    </sheetView>
  </sheetViews>
  <sheetFormatPr defaultColWidth="9.140625" defaultRowHeight="12" x14ac:dyDescent="0.25"/>
  <cols>
    <col min="1" max="1" width="12.28515625" style="1" customWidth="1"/>
    <col min="2" max="2" width="9.5703125" style="1" customWidth="1"/>
    <col min="3" max="3" width="44.28515625" style="1" customWidth="1"/>
    <col min="4" max="4" width="13.85546875" style="1" bestFit="1" customWidth="1"/>
    <col min="5" max="5" width="9.140625" style="1"/>
    <col min="6" max="6" width="19.28515625" style="1" customWidth="1"/>
    <col min="7" max="7" width="18.5703125" style="40" customWidth="1"/>
    <col min="8" max="8" width="29.140625" style="1" customWidth="1"/>
    <col min="9" max="16384" width="9.140625" style="1"/>
  </cols>
  <sheetData>
    <row r="6" spans="1:8" ht="18.75" x14ac:dyDescent="0.3">
      <c r="C6" s="30"/>
    </row>
    <row r="9" spans="1:8" ht="18.75" x14ac:dyDescent="0.3">
      <c r="A9" s="30" t="s">
        <v>47</v>
      </c>
      <c r="G9" s="41" t="s">
        <v>46</v>
      </c>
      <c r="H9" s="31">
        <f>SUM(G30+G42+G52+G62+G72+G84+G93)</f>
        <v>19395.25</v>
      </c>
    </row>
    <row r="11" spans="1:8" ht="15" x14ac:dyDescent="0.25">
      <c r="A11" s="75" t="s">
        <v>1</v>
      </c>
      <c r="B11" s="75"/>
      <c r="C11" s="75"/>
      <c r="D11" s="75"/>
      <c r="E11" s="75"/>
      <c r="F11" s="75"/>
      <c r="G11" s="75"/>
      <c r="H11" s="75"/>
    </row>
    <row r="13" spans="1:8" x14ac:dyDescent="0.25">
      <c r="A13" s="57" t="s">
        <v>63</v>
      </c>
      <c r="B13" s="57" t="s">
        <v>2</v>
      </c>
      <c r="C13" s="57" t="s">
        <v>3</v>
      </c>
      <c r="D13" s="57" t="s">
        <v>4</v>
      </c>
      <c r="E13" s="57"/>
      <c r="F13" s="57"/>
      <c r="G13" s="57"/>
      <c r="H13" s="57"/>
    </row>
    <row r="14" spans="1:8" x14ac:dyDescent="0.25">
      <c r="A14" s="57"/>
      <c r="B14" s="57"/>
      <c r="C14" s="57"/>
      <c r="D14" s="57" t="s">
        <v>5</v>
      </c>
      <c r="E14" s="29" t="s">
        <v>6</v>
      </c>
      <c r="F14" s="57" t="s">
        <v>21</v>
      </c>
      <c r="G14" s="76" t="s">
        <v>20</v>
      </c>
      <c r="H14" s="57" t="s">
        <v>0</v>
      </c>
    </row>
    <row r="15" spans="1:8" x14ac:dyDescent="0.25">
      <c r="A15" s="57"/>
      <c r="B15" s="57"/>
      <c r="C15" s="57"/>
      <c r="D15" s="57"/>
      <c r="E15" s="29" t="s">
        <v>5</v>
      </c>
      <c r="F15" s="57"/>
      <c r="G15" s="77"/>
      <c r="H15" s="57"/>
    </row>
    <row r="16" spans="1:8" x14ac:dyDescent="0.25">
      <c r="A16" s="67" t="s">
        <v>64</v>
      </c>
      <c r="B16" s="68"/>
      <c r="C16" s="68"/>
      <c r="D16" s="68"/>
      <c r="E16" s="68"/>
      <c r="F16" s="68"/>
      <c r="G16" s="68"/>
      <c r="H16" s="69"/>
    </row>
    <row r="17" spans="1:10" x14ac:dyDescent="0.25">
      <c r="A17" s="32"/>
      <c r="B17" s="2"/>
      <c r="C17" s="3" t="s">
        <v>7</v>
      </c>
      <c r="D17" s="23"/>
      <c r="E17" s="23"/>
      <c r="F17" s="23"/>
      <c r="G17" s="22"/>
      <c r="H17" s="23" t="s">
        <v>8</v>
      </c>
    </row>
    <row r="18" spans="1:10" ht="12" customHeight="1" x14ac:dyDescent="0.25">
      <c r="A18" s="70" t="s">
        <v>51</v>
      </c>
      <c r="B18" s="4" t="s">
        <v>9</v>
      </c>
      <c r="C18" s="24" t="s">
        <v>35</v>
      </c>
      <c r="D18" s="23" t="s">
        <v>61</v>
      </c>
      <c r="E18" s="23">
        <v>10</v>
      </c>
      <c r="F18" s="22">
        <v>1.75</v>
      </c>
      <c r="G18" s="13">
        <f>E18*F18</f>
        <v>17.5</v>
      </c>
      <c r="H18" s="23" t="s">
        <v>53</v>
      </c>
    </row>
    <row r="19" spans="1:10" x14ac:dyDescent="0.25">
      <c r="A19" s="71"/>
      <c r="B19" s="4" t="s">
        <v>11</v>
      </c>
      <c r="C19" s="24" t="s">
        <v>37</v>
      </c>
      <c r="D19" s="23" t="s">
        <v>61</v>
      </c>
      <c r="E19" s="19">
        <v>4</v>
      </c>
      <c r="F19" s="22">
        <v>12.56</v>
      </c>
      <c r="G19" s="13">
        <f t="shared" ref="G19:G23" si="0">E19*F19</f>
        <v>50.24</v>
      </c>
      <c r="H19" s="23" t="s">
        <v>53</v>
      </c>
    </row>
    <row r="20" spans="1:10" x14ac:dyDescent="0.25">
      <c r="A20" s="71"/>
      <c r="B20" s="4" t="s">
        <v>12</v>
      </c>
      <c r="C20" s="24" t="s">
        <v>48</v>
      </c>
      <c r="D20" s="23" t="s">
        <v>61</v>
      </c>
      <c r="E20" s="23">
        <v>200</v>
      </c>
      <c r="F20" s="13">
        <v>5</v>
      </c>
      <c r="G20" s="13">
        <f t="shared" si="0"/>
        <v>1000</v>
      </c>
      <c r="H20" s="23" t="s">
        <v>38</v>
      </c>
      <c r="J20" s="7"/>
    </row>
    <row r="21" spans="1:10" x14ac:dyDescent="0.25">
      <c r="A21" s="71"/>
      <c r="B21" s="4" t="s">
        <v>13</v>
      </c>
      <c r="C21" s="24" t="s">
        <v>36</v>
      </c>
      <c r="D21" s="23" t="s">
        <v>61</v>
      </c>
      <c r="E21" s="23">
        <v>10</v>
      </c>
      <c r="F21" s="22">
        <v>9.2899999999999991</v>
      </c>
      <c r="G21" s="13">
        <f t="shared" si="0"/>
        <v>92.899999999999991</v>
      </c>
      <c r="H21" s="23" t="s">
        <v>53</v>
      </c>
    </row>
    <row r="22" spans="1:10" x14ac:dyDescent="0.25">
      <c r="A22" s="71"/>
      <c r="B22" s="4" t="s">
        <v>27</v>
      </c>
      <c r="C22" s="26" t="s">
        <v>55</v>
      </c>
      <c r="D22" s="27" t="s">
        <v>61</v>
      </c>
      <c r="E22" s="27">
        <v>7</v>
      </c>
      <c r="F22" s="22">
        <v>25.7</v>
      </c>
      <c r="G22" s="13">
        <f t="shared" si="0"/>
        <v>179.9</v>
      </c>
      <c r="H22" s="23" t="s">
        <v>53</v>
      </c>
    </row>
    <row r="23" spans="1:10" x14ac:dyDescent="0.25">
      <c r="A23" s="71"/>
      <c r="B23" s="4" t="s">
        <v>28</v>
      </c>
      <c r="C23" s="24" t="s">
        <v>66</v>
      </c>
      <c r="D23" s="27" t="s">
        <v>62</v>
      </c>
      <c r="E23" s="27">
        <v>1</v>
      </c>
      <c r="F23" s="22">
        <v>24.96</v>
      </c>
      <c r="G23" s="13">
        <f t="shared" si="0"/>
        <v>24.96</v>
      </c>
      <c r="H23" s="23" t="s">
        <v>53</v>
      </c>
    </row>
    <row r="24" spans="1:10" x14ac:dyDescent="0.25">
      <c r="A24" s="71"/>
      <c r="B24" s="62" t="s">
        <v>30</v>
      </c>
      <c r="C24" s="63"/>
      <c r="D24" s="23"/>
      <c r="E24" s="23"/>
      <c r="F24" s="6"/>
      <c r="G24" s="42">
        <f>SUM(G18:G23)</f>
        <v>1365.5000000000002</v>
      </c>
      <c r="H24" s="9"/>
    </row>
    <row r="25" spans="1:10" x14ac:dyDescent="0.25">
      <c r="A25" s="71"/>
      <c r="B25" s="10"/>
      <c r="C25" s="11" t="s">
        <v>14</v>
      </c>
      <c r="D25" s="23"/>
      <c r="E25" s="23"/>
      <c r="F25" s="12"/>
      <c r="G25" s="13"/>
      <c r="H25" s="9"/>
    </row>
    <row r="26" spans="1:10" x14ac:dyDescent="0.25">
      <c r="A26" s="71"/>
      <c r="B26" s="4" t="s">
        <v>29</v>
      </c>
      <c r="C26" s="4" t="s">
        <v>49</v>
      </c>
      <c r="D26" s="23" t="s">
        <v>16</v>
      </c>
      <c r="E26" s="23">
        <v>40</v>
      </c>
      <c r="F26" s="13">
        <v>36.28</v>
      </c>
      <c r="G26" s="13">
        <f>E26*F26</f>
        <v>1451.2</v>
      </c>
      <c r="H26" s="9" t="s">
        <v>19</v>
      </c>
    </row>
    <row r="27" spans="1:10" x14ac:dyDescent="0.25">
      <c r="A27" s="71"/>
      <c r="B27" s="4" t="s">
        <v>41</v>
      </c>
      <c r="C27" s="18" t="s">
        <v>50</v>
      </c>
      <c r="D27" s="23" t="s">
        <v>16</v>
      </c>
      <c r="E27" s="23">
        <v>180</v>
      </c>
      <c r="F27" s="13">
        <v>20.420000000000002</v>
      </c>
      <c r="G27" s="13">
        <f t="shared" ref="G27:G28" si="1">E27*F27</f>
        <v>3675.6000000000004</v>
      </c>
      <c r="H27" s="9" t="s">
        <v>19</v>
      </c>
    </row>
    <row r="28" spans="1:10" x14ac:dyDescent="0.25">
      <c r="A28" s="71"/>
      <c r="B28" s="4" t="s">
        <v>56</v>
      </c>
      <c r="C28" s="4" t="s">
        <v>54</v>
      </c>
      <c r="D28" s="23" t="s">
        <v>16</v>
      </c>
      <c r="E28" s="23">
        <v>9</v>
      </c>
      <c r="F28" s="22">
        <v>20.420000000000002</v>
      </c>
      <c r="G28" s="13">
        <f t="shared" si="1"/>
        <v>183.78000000000003</v>
      </c>
      <c r="H28" s="14" t="s">
        <v>19</v>
      </c>
    </row>
    <row r="29" spans="1:10" x14ac:dyDescent="0.25">
      <c r="A29" s="71"/>
      <c r="B29" s="62" t="s">
        <v>31</v>
      </c>
      <c r="C29" s="63"/>
      <c r="D29" s="23"/>
      <c r="E29" s="23"/>
      <c r="F29" s="13"/>
      <c r="G29" s="42">
        <f>SUM(G26:G28)</f>
        <v>5310.58</v>
      </c>
      <c r="H29" s="15" t="s">
        <v>8</v>
      </c>
    </row>
    <row r="30" spans="1:10" x14ac:dyDescent="0.25">
      <c r="A30" s="72"/>
      <c r="B30" s="64" t="s">
        <v>24</v>
      </c>
      <c r="C30" s="65"/>
      <c r="D30" s="65"/>
      <c r="E30" s="65"/>
      <c r="F30" s="66"/>
      <c r="G30" s="43">
        <f>SUM(G24,G29)</f>
        <v>6676.08</v>
      </c>
      <c r="H30" s="16"/>
    </row>
    <row r="31" spans="1:10" x14ac:dyDescent="0.25">
      <c r="A31" s="53" t="s">
        <v>67</v>
      </c>
      <c r="B31" s="54"/>
      <c r="C31" s="54"/>
      <c r="D31" s="54"/>
      <c r="E31" s="54"/>
      <c r="F31" s="54"/>
      <c r="G31" s="54"/>
      <c r="H31" s="55"/>
    </row>
    <row r="32" spans="1:10" x14ac:dyDescent="0.25">
      <c r="A32" s="32"/>
      <c r="B32" s="2"/>
      <c r="C32" s="3" t="s">
        <v>7</v>
      </c>
      <c r="D32" s="23"/>
      <c r="E32" s="23"/>
      <c r="F32" s="23"/>
      <c r="G32" s="13"/>
      <c r="H32" s="23" t="s">
        <v>8</v>
      </c>
    </row>
    <row r="33" spans="1:8" x14ac:dyDescent="0.25">
      <c r="A33" s="56" t="s">
        <v>51</v>
      </c>
      <c r="B33" s="4" t="s">
        <v>15</v>
      </c>
      <c r="C33" s="24" t="s">
        <v>35</v>
      </c>
      <c r="D33" s="23" t="s">
        <v>61</v>
      </c>
      <c r="E33" s="20">
        <v>10</v>
      </c>
      <c r="F33" s="23">
        <v>1.75</v>
      </c>
      <c r="G33" s="13">
        <f t="shared" ref="G33:G35" si="2">E33*F33</f>
        <v>17.5</v>
      </c>
      <c r="H33" s="23" t="s">
        <v>65</v>
      </c>
    </row>
    <row r="34" spans="1:8" x14ac:dyDescent="0.25">
      <c r="A34" s="56"/>
      <c r="B34" s="4" t="s">
        <v>17</v>
      </c>
      <c r="C34" s="24" t="s">
        <v>66</v>
      </c>
      <c r="D34" s="23" t="s">
        <v>62</v>
      </c>
      <c r="E34" s="20">
        <v>1</v>
      </c>
      <c r="F34" s="22">
        <v>24.96</v>
      </c>
      <c r="G34" s="13">
        <f t="shared" si="2"/>
        <v>24.96</v>
      </c>
      <c r="H34" s="5" t="s">
        <v>65</v>
      </c>
    </row>
    <row r="35" spans="1:8" x14ac:dyDescent="0.25">
      <c r="A35" s="56"/>
      <c r="B35" s="4" t="s">
        <v>18</v>
      </c>
      <c r="C35" s="24" t="s">
        <v>39</v>
      </c>
      <c r="D35" s="23" t="s">
        <v>58</v>
      </c>
      <c r="E35" s="20">
        <v>9</v>
      </c>
      <c r="F35" s="22">
        <v>452</v>
      </c>
      <c r="G35" s="13">
        <f t="shared" si="2"/>
        <v>4068</v>
      </c>
      <c r="H35" s="5" t="s">
        <v>38</v>
      </c>
    </row>
    <row r="36" spans="1:8" x14ac:dyDescent="0.25">
      <c r="A36" s="56"/>
      <c r="B36" s="62" t="s">
        <v>32</v>
      </c>
      <c r="C36" s="63"/>
      <c r="D36" s="23"/>
      <c r="E36" s="23"/>
      <c r="F36" s="6"/>
      <c r="G36" s="42">
        <f>SUM(G33:G35)</f>
        <v>4110.46</v>
      </c>
      <c r="H36" s="9"/>
    </row>
    <row r="37" spans="1:8" x14ac:dyDescent="0.25">
      <c r="A37" s="56"/>
      <c r="B37" s="10"/>
      <c r="C37" s="11" t="s">
        <v>14</v>
      </c>
      <c r="D37" s="23"/>
      <c r="E37" s="23"/>
      <c r="F37" s="12"/>
      <c r="G37" s="42"/>
      <c r="H37" s="9"/>
    </row>
    <row r="38" spans="1:8" x14ac:dyDescent="0.25">
      <c r="A38" s="56"/>
      <c r="B38" s="4" t="s">
        <v>22</v>
      </c>
      <c r="C38" s="4" t="s">
        <v>49</v>
      </c>
      <c r="D38" s="23" t="s">
        <v>16</v>
      </c>
      <c r="E38" s="23">
        <v>28</v>
      </c>
      <c r="F38" s="13">
        <v>36.28</v>
      </c>
      <c r="G38" s="13">
        <f>E38*F38</f>
        <v>1015.84</v>
      </c>
      <c r="H38" s="9" t="s">
        <v>19</v>
      </c>
    </row>
    <row r="39" spans="1:8" x14ac:dyDescent="0.25">
      <c r="A39" s="56"/>
      <c r="B39" s="4" t="s">
        <v>25</v>
      </c>
      <c r="C39" s="18" t="s">
        <v>50</v>
      </c>
      <c r="D39" s="23" t="s">
        <v>16</v>
      </c>
      <c r="E39" s="23">
        <v>20</v>
      </c>
      <c r="F39" s="13">
        <v>20.420000000000002</v>
      </c>
      <c r="G39" s="13">
        <f t="shared" ref="G39:G40" si="3">E39*F39</f>
        <v>408.40000000000003</v>
      </c>
      <c r="H39" s="9" t="s">
        <v>19</v>
      </c>
    </row>
    <row r="40" spans="1:8" x14ac:dyDescent="0.25">
      <c r="A40" s="56"/>
      <c r="B40" s="39" t="s">
        <v>26</v>
      </c>
      <c r="C40" s="4" t="s">
        <v>54</v>
      </c>
      <c r="D40" s="23" t="s">
        <v>16</v>
      </c>
      <c r="E40" s="23">
        <v>20</v>
      </c>
      <c r="F40" s="22">
        <v>20.420000000000002</v>
      </c>
      <c r="G40" s="13">
        <f t="shared" si="3"/>
        <v>408.40000000000003</v>
      </c>
      <c r="H40" s="14" t="s">
        <v>19</v>
      </c>
    </row>
    <row r="41" spans="1:8" x14ac:dyDescent="0.25">
      <c r="A41" s="56"/>
      <c r="B41" s="62" t="s">
        <v>31</v>
      </c>
      <c r="C41" s="63"/>
      <c r="D41" s="23"/>
      <c r="E41" s="23"/>
      <c r="F41" s="13"/>
      <c r="G41" s="42">
        <f>SUM(G38:G40)</f>
        <v>1832.64</v>
      </c>
      <c r="H41" s="15"/>
    </row>
    <row r="42" spans="1:8" x14ac:dyDescent="0.25">
      <c r="A42" s="56"/>
      <c r="B42" s="64" t="s">
        <v>23</v>
      </c>
      <c r="C42" s="65"/>
      <c r="D42" s="65"/>
      <c r="E42" s="65"/>
      <c r="F42" s="66"/>
      <c r="G42" s="43">
        <f>SUM(G36,G41)</f>
        <v>5943.1</v>
      </c>
      <c r="H42" s="16"/>
    </row>
    <row r="43" spans="1:8" ht="15" customHeight="1" x14ac:dyDescent="0.25">
      <c r="A43" s="59" t="s">
        <v>68</v>
      </c>
      <c r="B43" s="60"/>
      <c r="C43" s="60"/>
      <c r="D43" s="60"/>
      <c r="E43" s="60"/>
      <c r="F43" s="60"/>
      <c r="G43" s="60"/>
      <c r="H43" s="61"/>
    </row>
    <row r="44" spans="1:8" x14ac:dyDescent="0.25">
      <c r="A44" s="32"/>
      <c r="B44" s="2"/>
      <c r="C44" s="3" t="s">
        <v>7</v>
      </c>
      <c r="D44" s="23"/>
      <c r="E44" s="23"/>
      <c r="F44" s="23"/>
      <c r="G44" s="13"/>
      <c r="H44" s="23"/>
    </row>
    <row r="45" spans="1:8" x14ac:dyDescent="0.25">
      <c r="A45" s="56" t="s">
        <v>51</v>
      </c>
      <c r="B45" s="4" t="s">
        <v>85</v>
      </c>
      <c r="C45" s="24" t="s">
        <v>35</v>
      </c>
      <c r="D45" s="23" t="s">
        <v>10</v>
      </c>
      <c r="E45" s="20">
        <v>10</v>
      </c>
      <c r="F45" s="23">
        <v>1.75</v>
      </c>
      <c r="G45" s="13">
        <f>E45*F45</f>
        <v>17.5</v>
      </c>
      <c r="H45" s="23" t="s">
        <v>53</v>
      </c>
    </row>
    <row r="46" spans="1:8" x14ac:dyDescent="0.25">
      <c r="A46" s="56"/>
      <c r="B46" s="4" t="s">
        <v>86</v>
      </c>
      <c r="C46" s="24" t="s">
        <v>66</v>
      </c>
      <c r="D46" s="23" t="s">
        <v>40</v>
      </c>
      <c r="E46" s="20">
        <v>2</v>
      </c>
      <c r="F46" s="22">
        <v>24.96</v>
      </c>
      <c r="G46" s="13">
        <f t="shared" ref="G46" si="4">E46*F46</f>
        <v>49.92</v>
      </c>
      <c r="H46" s="23" t="s">
        <v>53</v>
      </c>
    </row>
    <row r="47" spans="1:8" x14ac:dyDescent="0.25">
      <c r="A47" s="56"/>
      <c r="B47" s="57" t="s">
        <v>32</v>
      </c>
      <c r="C47" s="57"/>
      <c r="D47" s="23" t="s">
        <v>8</v>
      </c>
      <c r="E47" s="23"/>
      <c r="F47" s="6"/>
      <c r="G47" s="8">
        <f>SUM(G45:G46)</f>
        <v>67.42</v>
      </c>
      <c r="H47" s="9"/>
    </row>
    <row r="48" spans="1:8" x14ac:dyDescent="0.25">
      <c r="A48" s="56"/>
      <c r="B48" s="10"/>
      <c r="C48" s="11" t="s">
        <v>14</v>
      </c>
      <c r="D48" s="23" t="s">
        <v>8</v>
      </c>
      <c r="E48" s="23"/>
      <c r="F48" s="12"/>
      <c r="G48" s="13"/>
      <c r="H48" s="9"/>
    </row>
    <row r="49" spans="1:8" x14ac:dyDescent="0.25">
      <c r="A49" s="56"/>
      <c r="B49" s="4" t="s">
        <v>87</v>
      </c>
      <c r="C49" s="4" t="s">
        <v>49</v>
      </c>
      <c r="D49" s="23" t="s">
        <v>16</v>
      </c>
      <c r="E49" s="23">
        <v>20</v>
      </c>
      <c r="F49" s="12">
        <v>36.28</v>
      </c>
      <c r="G49" s="13">
        <f>E49*F49</f>
        <v>725.6</v>
      </c>
      <c r="H49" s="9" t="s">
        <v>19</v>
      </c>
    </row>
    <row r="50" spans="1:8" x14ac:dyDescent="0.25">
      <c r="A50" s="56"/>
      <c r="B50" s="4" t="s">
        <v>88</v>
      </c>
      <c r="C50" s="18" t="s">
        <v>50</v>
      </c>
      <c r="D50" s="23" t="s">
        <v>16</v>
      </c>
      <c r="E50" s="23">
        <v>20</v>
      </c>
      <c r="F50" s="12">
        <v>20.420000000000002</v>
      </c>
      <c r="G50" s="13">
        <f t="shared" ref="G50" si="5">E50*F50</f>
        <v>408.40000000000003</v>
      </c>
      <c r="H50" s="9" t="s">
        <v>19</v>
      </c>
    </row>
    <row r="51" spans="1:8" x14ac:dyDescent="0.25">
      <c r="A51" s="56"/>
      <c r="B51" s="57" t="s">
        <v>31</v>
      </c>
      <c r="C51" s="57"/>
      <c r="D51" s="23" t="s">
        <v>8</v>
      </c>
      <c r="E51" s="23" t="s">
        <v>8</v>
      </c>
      <c r="F51" s="13" t="s">
        <v>8</v>
      </c>
      <c r="G51" s="42">
        <f>SUM(G48:G50)</f>
        <v>1134</v>
      </c>
      <c r="H51" s="15" t="s">
        <v>8</v>
      </c>
    </row>
    <row r="52" spans="1:8" x14ac:dyDescent="0.25">
      <c r="A52" s="56"/>
      <c r="B52" s="58" t="s">
        <v>84</v>
      </c>
      <c r="C52" s="58"/>
      <c r="D52" s="58"/>
      <c r="E52" s="58"/>
      <c r="F52" s="58"/>
      <c r="G52" s="17">
        <f>SUM(G47,G51)</f>
        <v>1201.42</v>
      </c>
      <c r="H52" s="16"/>
    </row>
    <row r="53" spans="1:8" x14ac:dyDescent="0.25">
      <c r="A53" s="53" t="s">
        <v>69</v>
      </c>
      <c r="B53" s="54"/>
      <c r="C53" s="54"/>
      <c r="D53" s="54"/>
      <c r="E53" s="54"/>
      <c r="F53" s="54"/>
      <c r="G53" s="54"/>
      <c r="H53" s="55"/>
    </row>
    <row r="54" spans="1:8" x14ac:dyDescent="0.25">
      <c r="A54" s="32"/>
      <c r="B54" s="2"/>
      <c r="C54" s="3" t="s">
        <v>7</v>
      </c>
      <c r="D54" s="23"/>
      <c r="E54" s="23"/>
      <c r="F54" s="23"/>
      <c r="G54" s="13"/>
      <c r="H54" s="23"/>
    </row>
    <row r="55" spans="1:8" x14ac:dyDescent="0.25">
      <c r="A55" s="56" t="s">
        <v>33</v>
      </c>
      <c r="B55" s="4" t="s">
        <v>70</v>
      </c>
      <c r="C55" s="24" t="s">
        <v>35</v>
      </c>
      <c r="D55" s="23" t="s">
        <v>61</v>
      </c>
      <c r="E55" s="23">
        <v>4</v>
      </c>
      <c r="F55" s="22">
        <v>1.75</v>
      </c>
      <c r="G55" s="13">
        <f t="shared" ref="G55:G60" si="6">E55*F55</f>
        <v>7</v>
      </c>
      <c r="H55" s="5" t="s">
        <v>65</v>
      </c>
    </row>
    <row r="56" spans="1:8" x14ac:dyDescent="0.25">
      <c r="A56" s="56"/>
      <c r="B56" s="4" t="s">
        <v>71</v>
      </c>
      <c r="C56" s="24" t="s">
        <v>66</v>
      </c>
      <c r="D56" s="23" t="s">
        <v>62</v>
      </c>
      <c r="E56" s="21">
        <v>1</v>
      </c>
      <c r="F56" s="22">
        <v>24.96</v>
      </c>
      <c r="G56" s="13">
        <f t="shared" si="6"/>
        <v>24.96</v>
      </c>
      <c r="H56" s="5" t="s">
        <v>65</v>
      </c>
    </row>
    <row r="57" spans="1:8" x14ac:dyDescent="0.25">
      <c r="A57" s="56"/>
      <c r="B57" s="57" t="s">
        <v>32</v>
      </c>
      <c r="C57" s="57"/>
      <c r="D57" s="33" t="s">
        <v>72</v>
      </c>
      <c r="E57" s="23"/>
      <c r="F57" s="6"/>
      <c r="G57" s="42">
        <f>SUM(G55:G56)</f>
        <v>31.96</v>
      </c>
      <c r="H57" s="9"/>
    </row>
    <row r="58" spans="1:8" x14ac:dyDescent="0.25">
      <c r="A58" s="56"/>
      <c r="B58" s="10"/>
      <c r="C58" s="11" t="s">
        <v>14</v>
      </c>
      <c r="D58" s="23"/>
      <c r="E58" s="23"/>
      <c r="F58" s="12"/>
      <c r="G58" s="13"/>
      <c r="H58" s="9"/>
    </row>
    <row r="59" spans="1:8" x14ac:dyDescent="0.25">
      <c r="A59" s="56"/>
      <c r="B59" s="4" t="s">
        <v>73</v>
      </c>
      <c r="C59" s="4" t="s">
        <v>49</v>
      </c>
      <c r="D59" s="23" t="s">
        <v>16</v>
      </c>
      <c r="E59" s="23">
        <v>20</v>
      </c>
      <c r="F59" s="12">
        <v>36.28</v>
      </c>
      <c r="G59" s="13">
        <f t="shared" si="6"/>
        <v>725.6</v>
      </c>
      <c r="H59" s="9" t="s">
        <v>19</v>
      </c>
    </row>
    <row r="60" spans="1:8" x14ac:dyDescent="0.25">
      <c r="A60" s="56"/>
      <c r="B60" s="4" t="s">
        <v>82</v>
      </c>
      <c r="C60" s="18" t="s">
        <v>50</v>
      </c>
      <c r="D60" s="23" t="s">
        <v>16</v>
      </c>
      <c r="E60" s="23">
        <v>10</v>
      </c>
      <c r="F60" s="13">
        <v>20.420000000000002</v>
      </c>
      <c r="G60" s="13">
        <f t="shared" si="6"/>
        <v>204.20000000000002</v>
      </c>
      <c r="H60" s="9" t="s">
        <v>19</v>
      </c>
    </row>
    <row r="61" spans="1:8" x14ac:dyDescent="0.25">
      <c r="A61" s="56"/>
      <c r="B61" s="57" t="s">
        <v>31</v>
      </c>
      <c r="C61" s="57"/>
      <c r="D61" s="23"/>
      <c r="E61" s="23"/>
      <c r="F61" s="13"/>
      <c r="G61" s="42">
        <f>SUM(G59:G60)</f>
        <v>929.80000000000007</v>
      </c>
      <c r="H61" s="15"/>
    </row>
    <row r="62" spans="1:8" x14ac:dyDescent="0.25">
      <c r="A62" s="56"/>
      <c r="B62" s="58" t="s">
        <v>74</v>
      </c>
      <c r="C62" s="58"/>
      <c r="D62" s="58"/>
      <c r="E62" s="58"/>
      <c r="F62" s="58"/>
      <c r="G62" s="43">
        <f>SUM(G57,G61)</f>
        <v>961.7600000000001</v>
      </c>
      <c r="H62" s="16"/>
    </row>
    <row r="63" spans="1:8" x14ac:dyDescent="0.25">
      <c r="A63" s="53" t="s">
        <v>75</v>
      </c>
      <c r="B63" s="54"/>
      <c r="C63" s="54"/>
      <c r="D63" s="54"/>
      <c r="E63" s="54"/>
      <c r="F63" s="54"/>
      <c r="G63" s="54"/>
      <c r="H63" s="55"/>
    </row>
    <row r="64" spans="1:8" x14ac:dyDescent="0.25">
      <c r="A64" s="32"/>
      <c r="B64" s="2"/>
      <c r="C64" s="3" t="s">
        <v>7</v>
      </c>
      <c r="D64" s="23"/>
      <c r="E64" s="23"/>
      <c r="F64" s="23"/>
      <c r="G64" s="13"/>
      <c r="H64" s="23"/>
    </row>
    <row r="65" spans="1:8" x14ac:dyDescent="0.25">
      <c r="A65" s="56" t="s">
        <v>33</v>
      </c>
      <c r="B65" s="4" t="s">
        <v>89</v>
      </c>
      <c r="C65" s="24" t="s">
        <v>35</v>
      </c>
      <c r="D65" s="23" t="s">
        <v>61</v>
      </c>
      <c r="E65" s="23">
        <v>5</v>
      </c>
      <c r="F65" s="22">
        <v>1.75</v>
      </c>
      <c r="G65" s="13">
        <f t="shared" ref="G65:G67" si="7">E65*F65</f>
        <v>8.75</v>
      </c>
      <c r="H65" s="5" t="s">
        <v>65</v>
      </c>
    </row>
    <row r="66" spans="1:8" x14ac:dyDescent="0.25">
      <c r="A66" s="56"/>
      <c r="B66" s="4" t="s">
        <v>90</v>
      </c>
      <c r="C66" s="24" t="s">
        <v>66</v>
      </c>
      <c r="D66" s="23" t="s">
        <v>61</v>
      </c>
      <c r="E66" s="21">
        <v>1</v>
      </c>
      <c r="F66" s="22">
        <v>24.96</v>
      </c>
      <c r="G66" s="13">
        <f t="shared" si="7"/>
        <v>24.96</v>
      </c>
      <c r="H66" s="5" t="s">
        <v>65</v>
      </c>
    </row>
    <row r="67" spans="1:8" ht="12" customHeight="1" x14ac:dyDescent="0.25">
      <c r="A67" s="56"/>
      <c r="B67" s="4" t="s">
        <v>91</v>
      </c>
      <c r="C67" s="24" t="s">
        <v>57</v>
      </c>
      <c r="D67" s="23" t="s">
        <v>59</v>
      </c>
      <c r="E67" s="20">
        <v>1</v>
      </c>
      <c r="F67" s="22">
        <v>150</v>
      </c>
      <c r="G67" s="13">
        <f t="shared" si="7"/>
        <v>150</v>
      </c>
      <c r="H67" s="5" t="s">
        <v>38</v>
      </c>
    </row>
    <row r="68" spans="1:8" x14ac:dyDescent="0.25">
      <c r="A68" s="56"/>
      <c r="B68" s="57" t="s">
        <v>32</v>
      </c>
      <c r="C68" s="57"/>
      <c r="D68" s="33" t="s">
        <v>72</v>
      </c>
      <c r="E68" s="23"/>
      <c r="F68" s="6"/>
      <c r="G68" s="42">
        <f>SUM(G65:G67)</f>
        <v>183.71</v>
      </c>
      <c r="H68" s="9"/>
    </row>
    <row r="69" spans="1:8" x14ac:dyDescent="0.25">
      <c r="A69" s="56"/>
      <c r="B69" s="10"/>
      <c r="C69" s="11" t="s">
        <v>14</v>
      </c>
      <c r="D69" s="23"/>
      <c r="E69" s="23"/>
      <c r="F69" s="12"/>
      <c r="G69" s="13"/>
      <c r="H69" s="9"/>
    </row>
    <row r="70" spans="1:8" x14ac:dyDescent="0.25">
      <c r="A70" s="56"/>
      <c r="B70" s="4" t="s">
        <v>92</v>
      </c>
      <c r="C70" s="4" t="s">
        <v>49</v>
      </c>
      <c r="D70" s="23" t="s">
        <v>16</v>
      </c>
      <c r="E70" s="23">
        <v>4</v>
      </c>
      <c r="F70" s="12">
        <v>36.28</v>
      </c>
      <c r="G70" s="13">
        <f t="shared" ref="G70" si="8">E70*F70</f>
        <v>145.12</v>
      </c>
      <c r="H70" s="9" t="s">
        <v>19</v>
      </c>
    </row>
    <row r="71" spans="1:8" x14ac:dyDescent="0.25">
      <c r="A71" s="56"/>
      <c r="B71" s="57" t="s">
        <v>31</v>
      </c>
      <c r="C71" s="57"/>
      <c r="D71" s="23"/>
      <c r="E71" s="23"/>
      <c r="F71" s="13"/>
      <c r="G71" s="42">
        <f>SUM(G70:G70)</f>
        <v>145.12</v>
      </c>
      <c r="H71" s="15"/>
    </row>
    <row r="72" spans="1:8" x14ac:dyDescent="0.25">
      <c r="A72" s="56"/>
      <c r="B72" s="58" t="s">
        <v>76</v>
      </c>
      <c r="C72" s="58"/>
      <c r="D72" s="58"/>
      <c r="E72" s="58"/>
      <c r="F72" s="58"/>
      <c r="G72" s="43">
        <f>SUM(G68,G71)</f>
        <v>328.83000000000004</v>
      </c>
      <c r="H72" s="16"/>
    </row>
    <row r="73" spans="1:8" ht="14.1" customHeight="1" x14ac:dyDescent="0.25">
      <c r="A73" s="59" t="s">
        <v>77</v>
      </c>
      <c r="B73" s="60"/>
      <c r="C73" s="60"/>
      <c r="D73" s="60"/>
      <c r="E73" s="60"/>
      <c r="F73" s="60"/>
      <c r="G73" s="60"/>
      <c r="H73" s="61"/>
    </row>
    <row r="74" spans="1:8" x14ac:dyDescent="0.25">
      <c r="A74" s="32"/>
      <c r="B74" s="2"/>
      <c r="C74" s="3" t="s">
        <v>7</v>
      </c>
      <c r="D74" s="23"/>
      <c r="E74" s="23"/>
      <c r="F74" s="23"/>
      <c r="G74" s="13"/>
      <c r="H74" s="23"/>
    </row>
    <row r="75" spans="1:8" x14ac:dyDescent="0.25">
      <c r="A75" s="56" t="s">
        <v>34</v>
      </c>
      <c r="B75" s="4" t="s">
        <v>93</v>
      </c>
      <c r="C75" s="24" t="s">
        <v>78</v>
      </c>
      <c r="D75" s="23" t="s">
        <v>45</v>
      </c>
      <c r="E75" s="20">
        <v>1</v>
      </c>
      <c r="F75" s="34">
        <v>350</v>
      </c>
      <c r="G75" s="13">
        <f t="shared" ref="G75:G82" si="9">E75*F75</f>
        <v>350</v>
      </c>
      <c r="H75" s="23" t="s">
        <v>38</v>
      </c>
    </row>
    <row r="76" spans="1:8" x14ac:dyDescent="0.25">
      <c r="A76" s="56"/>
      <c r="B76" s="4" t="s">
        <v>94</v>
      </c>
      <c r="C76" s="24" t="s">
        <v>42</v>
      </c>
      <c r="D76" s="23" t="s">
        <v>44</v>
      </c>
      <c r="E76" s="20">
        <v>1</v>
      </c>
      <c r="F76" s="34">
        <v>60</v>
      </c>
      <c r="G76" s="13">
        <f t="shared" si="9"/>
        <v>60</v>
      </c>
      <c r="H76" s="5" t="s">
        <v>38</v>
      </c>
    </row>
    <row r="77" spans="1:8" x14ac:dyDescent="0.25">
      <c r="A77" s="56"/>
      <c r="B77" s="4" t="s">
        <v>95</v>
      </c>
      <c r="C77" s="24" t="s">
        <v>43</v>
      </c>
      <c r="D77" s="23" t="s">
        <v>44</v>
      </c>
      <c r="E77" s="20">
        <v>1</v>
      </c>
      <c r="F77" s="34">
        <v>100</v>
      </c>
      <c r="G77" s="13">
        <f t="shared" si="9"/>
        <v>100</v>
      </c>
      <c r="H77" s="5" t="s">
        <v>38</v>
      </c>
    </row>
    <row r="78" spans="1:8" x14ac:dyDescent="0.25">
      <c r="A78" s="56"/>
      <c r="B78" s="4" t="s">
        <v>96</v>
      </c>
      <c r="C78" s="24" t="s">
        <v>60</v>
      </c>
      <c r="D78" s="23" t="s">
        <v>61</v>
      </c>
      <c r="E78" s="20">
        <v>6000</v>
      </c>
      <c r="F78" s="34">
        <v>0.4</v>
      </c>
      <c r="G78" s="13">
        <f t="shared" si="9"/>
        <v>2400</v>
      </c>
      <c r="H78" s="5" t="s">
        <v>65</v>
      </c>
    </row>
    <row r="79" spans="1:8" x14ac:dyDescent="0.25">
      <c r="A79" s="56"/>
      <c r="B79" s="4" t="s">
        <v>97</v>
      </c>
      <c r="C79" s="26" t="s">
        <v>83</v>
      </c>
      <c r="D79" s="27" t="s">
        <v>61</v>
      </c>
      <c r="E79" s="28">
        <v>200</v>
      </c>
      <c r="F79" s="34">
        <v>3.1</v>
      </c>
      <c r="G79" s="13">
        <f t="shared" si="9"/>
        <v>620</v>
      </c>
      <c r="H79" s="23" t="s">
        <v>65</v>
      </c>
    </row>
    <row r="80" spans="1:8" x14ac:dyDescent="0.25">
      <c r="A80" s="56"/>
      <c r="B80" s="57" t="s">
        <v>32</v>
      </c>
      <c r="C80" s="57"/>
      <c r="D80" s="23"/>
      <c r="E80" s="23"/>
      <c r="F80" s="6"/>
      <c r="G80" s="42">
        <f>SUM(G75:G79)</f>
        <v>3530</v>
      </c>
      <c r="H80" s="9"/>
    </row>
    <row r="81" spans="1:8" x14ac:dyDescent="0.25">
      <c r="A81" s="56"/>
      <c r="B81" s="10"/>
      <c r="C81" s="11" t="s">
        <v>14</v>
      </c>
      <c r="D81" s="23"/>
      <c r="E81" s="23"/>
      <c r="F81" s="12"/>
      <c r="G81" s="13"/>
      <c r="H81" s="9"/>
    </row>
    <row r="82" spans="1:8" x14ac:dyDescent="0.25">
      <c r="A82" s="56"/>
      <c r="B82" s="4" t="s">
        <v>98</v>
      </c>
      <c r="C82" s="4" t="s">
        <v>49</v>
      </c>
      <c r="D82" s="23" t="s">
        <v>16</v>
      </c>
      <c r="E82" s="23">
        <v>10</v>
      </c>
      <c r="F82" s="12">
        <v>36.28</v>
      </c>
      <c r="G82" s="13">
        <f t="shared" si="9"/>
        <v>362.8</v>
      </c>
      <c r="H82" s="9" t="s">
        <v>19</v>
      </c>
    </row>
    <row r="83" spans="1:8" x14ac:dyDescent="0.25">
      <c r="A83" s="56"/>
      <c r="B83" s="57" t="s">
        <v>31</v>
      </c>
      <c r="C83" s="57"/>
      <c r="D83" s="23"/>
      <c r="E83" s="23"/>
      <c r="F83" s="13"/>
      <c r="G83" s="42">
        <f>SUM(G82:G82)</f>
        <v>362.8</v>
      </c>
      <c r="H83" s="15"/>
    </row>
    <row r="84" spans="1:8" x14ac:dyDescent="0.25">
      <c r="A84" s="56"/>
      <c r="B84" s="58" t="s">
        <v>79</v>
      </c>
      <c r="C84" s="58"/>
      <c r="D84" s="58"/>
      <c r="E84" s="58"/>
      <c r="F84" s="58"/>
      <c r="G84" s="43">
        <f>SUM(G80,G83)</f>
        <v>3892.8</v>
      </c>
      <c r="H84" s="16"/>
    </row>
    <row r="85" spans="1:8" x14ac:dyDescent="0.25">
      <c r="A85" s="53" t="s">
        <v>80</v>
      </c>
      <c r="B85" s="54"/>
      <c r="C85" s="54"/>
      <c r="D85" s="54"/>
      <c r="E85" s="54"/>
      <c r="F85" s="54"/>
      <c r="G85" s="54"/>
      <c r="H85" s="55"/>
    </row>
    <row r="86" spans="1:8" x14ac:dyDescent="0.25">
      <c r="A86" s="32"/>
      <c r="B86" s="2"/>
      <c r="C86" s="3" t="s">
        <v>7</v>
      </c>
      <c r="D86" s="23"/>
      <c r="E86" s="23"/>
      <c r="F86" s="23"/>
      <c r="G86" s="13"/>
      <c r="H86" s="23"/>
    </row>
    <row r="87" spans="1:8" x14ac:dyDescent="0.25">
      <c r="A87" s="56" t="s">
        <v>33</v>
      </c>
      <c r="B87" s="4" t="s">
        <v>99</v>
      </c>
      <c r="C87" s="24" t="s">
        <v>35</v>
      </c>
      <c r="D87" s="23" t="s">
        <v>61</v>
      </c>
      <c r="E87" s="23">
        <v>2</v>
      </c>
      <c r="F87" s="22">
        <v>1.75</v>
      </c>
      <c r="G87" s="13">
        <f t="shared" ref="G87:G91" si="10">E87*F87</f>
        <v>3.5</v>
      </c>
      <c r="H87" s="23" t="s">
        <v>65</v>
      </c>
    </row>
    <row r="88" spans="1:8" x14ac:dyDescent="0.25">
      <c r="A88" s="56"/>
      <c r="B88" s="4" t="s">
        <v>100</v>
      </c>
      <c r="C88" s="24" t="s">
        <v>66</v>
      </c>
      <c r="D88" s="23" t="s">
        <v>61</v>
      </c>
      <c r="E88" s="21">
        <v>1</v>
      </c>
      <c r="F88" s="22">
        <v>24.96</v>
      </c>
      <c r="G88" s="13">
        <f t="shared" si="10"/>
        <v>24.96</v>
      </c>
      <c r="H88" s="5" t="s">
        <v>65</v>
      </c>
    </row>
    <row r="89" spans="1:8" x14ac:dyDescent="0.25">
      <c r="A89" s="56"/>
      <c r="B89" s="57" t="s">
        <v>32</v>
      </c>
      <c r="C89" s="57"/>
      <c r="D89" s="23"/>
      <c r="E89" s="23"/>
      <c r="F89" s="6"/>
      <c r="G89" s="42">
        <f>SUM(G87:G88)</f>
        <v>28.46</v>
      </c>
      <c r="H89" s="9"/>
    </row>
    <row r="90" spans="1:8" x14ac:dyDescent="0.25">
      <c r="A90" s="56"/>
      <c r="B90" s="10"/>
      <c r="C90" s="11" t="s">
        <v>14</v>
      </c>
      <c r="D90" s="23"/>
      <c r="E90" s="23"/>
      <c r="F90" s="12"/>
      <c r="G90" s="13"/>
      <c r="H90" s="9"/>
    </row>
    <row r="91" spans="1:8" x14ac:dyDescent="0.25">
      <c r="A91" s="56"/>
      <c r="B91" s="4" t="s">
        <v>101</v>
      </c>
      <c r="C91" s="4" t="s">
        <v>49</v>
      </c>
      <c r="D91" s="23" t="s">
        <v>16</v>
      </c>
      <c r="E91" s="23">
        <v>10</v>
      </c>
      <c r="F91" s="12">
        <v>36.28</v>
      </c>
      <c r="G91" s="13">
        <f t="shared" si="10"/>
        <v>362.8</v>
      </c>
      <c r="H91" s="9" t="s">
        <v>19</v>
      </c>
    </row>
    <row r="92" spans="1:8" x14ac:dyDescent="0.25">
      <c r="A92" s="56"/>
      <c r="B92" s="57" t="s">
        <v>31</v>
      </c>
      <c r="C92" s="57"/>
      <c r="D92" s="23"/>
      <c r="E92" s="23"/>
      <c r="F92" s="13"/>
      <c r="G92" s="42">
        <f>SUM(G91:G91)</f>
        <v>362.8</v>
      </c>
      <c r="H92" s="15"/>
    </row>
    <row r="93" spans="1:8" x14ac:dyDescent="0.25">
      <c r="A93" s="56"/>
      <c r="B93" s="58" t="s">
        <v>81</v>
      </c>
      <c r="C93" s="58"/>
      <c r="D93" s="58"/>
      <c r="E93" s="58"/>
      <c r="F93" s="58"/>
      <c r="G93" s="43">
        <f>SUM(G92,G89)</f>
        <v>391.26</v>
      </c>
      <c r="H93" s="16"/>
    </row>
    <row r="94" spans="1:8" ht="12.75" thickBot="1" x14ac:dyDescent="0.3"/>
    <row r="95" spans="1:8" s="25" customFormat="1" ht="12.75" thickBot="1" x14ac:dyDescent="0.3">
      <c r="A95" s="35"/>
      <c r="B95" s="36"/>
      <c r="C95" s="37" t="s">
        <v>52</v>
      </c>
      <c r="D95" s="36"/>
      <c r="E95" s="36"/>
      <c r="F95" s="36"/>
      <c r="G95" s="44">
        <f>SUM(G30,G42,G52,G62,G72,G84,G93)</f>
        <v>19395.25</v>
      </c>
      <c r="H95" s="38"/>
    </row>
    <row r="96" spans="1:8" s="51" customFormat="1" x14ac:dyDescent="0.25">
      <c r="A96" s="48"/>
      <c r="B96" s="48"/>
      <c r="C96" s="49"/>
      <c r="D96" s="48"/>
      <c r="E96" s="48"/>
      <c r="F96" s="48"/>
      <c r="G96" s="50"/>
      <c r="H96" s="48"/>
    </row>
    <row r="97" spans="1:8" s="51" customFormat="1" x14ac:dyDescent="0.25">
      <c r="A97" s="48"/>
      <c r="B97" s="48"/>
      <c r="C97" s="49"/>
      <c r="D97" s="48"/>
      <c r="E97" s="48"/>
      <c r="F97" s="48"/>
      <c r="G97" s="50"/>
      <c r="H97" s="52" t="s">
        <v>107</v>
      </c>
    </row>
    <row r="101" spans="1:8" ht="15" customHeight="1" x14ac:dyDescent="0.25">
      <c r="C101" s="46" t="s">
        <v>102</v>
      </c>
      <c r="E101" s="73" t="s">
        <v>105</v>
      </c>
      <c r="F101" s="73"/>
      <c r="G101" s="73"/>
    </row>
    <row r="102" spans="1:8" x14ac:dyDescent="0.25">
      <c r="C102" s="47" t="s">
        <v>104</v>
      </c>
      <c r="E102" s="74" t="s">
        <v>106</v>
      </c>
      <c r="F102" s="74"/>
      <c r="G102" s="74"/>
    </row>
    <row r="103" spans="1:8" ht="15" customHeight="1" x14ac:dyDescent="0.25">
      <c r="C103" s="47" t="s">
        <v>103</v>
      </c>
      <c r="E103" s="74" t="s">
        <v>103</v>
      </c>
      <c r="F103" s="74"/>
      <c r="G103" s="74"/>
    </row>
    <row r="104" spans="1:8" ht="13.5" x14ac:dyDescent="0.25">
      <c r="C104" s="45"/>
      <c r="F104" s="45"/>
    </row>
  </sheetData>
  <mergeCells count="47">
    <mergeCell ref="E101:G101"/>
    <mergeCell ref="E103:G103"/>
    <mergeCell ref="E102:G102"/>
    <mergeCell ref="A11:H11"/>
    <mergeCell ref="A13:A15"/>
    <mergeCell ref="B13:B15"/>
    <mergeCell ref="C13:C15"/>
    <mergeCell ref="D13:H13"/>
    <mergeCell ref="D14:D15"/>
    <mergeCell ref="F14:F15"/>
    <mergeCell ref="G14:G15"/>
    <mergeCell ref="H14:H15"/>
    <mergeCell ref="A45:A52"/>
    <mergeCell ref="B47:C47"/>
    <mergeCell ref="B51:C51"/>
    <mergeCell ref="B52:F52"/>
    <mergeCell ref="A16:H16"/>
    <mergeCell ref="A18:A30"/>
    <mergeCell ref="B24:C24"/>
    <mergeCell ref="B29:C29"/>
    <mergeCell ref="B30:F30"/>
    <mergeCell ref="A31:H31"/>
    <mergeCell ref="A33:A42"/>
    <mergeCell ref="B36:C36"/>
    <mergeCell ref="B41:C41"/>
    <mergeCell ref="B42:F42"/>
    <mergeCell ref="A43:H43"/>
    <mergeCell ref="A75:A84"/>
    <mergeCell ref="B80:C80"/>
    <mergeCell ref="B83:C83"/>
    <mergeCell ref="B84:F84"/>
    <mergeCell ref="A53:H53"/>
    <mergeCell ref="A55:A62"/>
    <mergeCell ref="B57:C57"/>
    <mergeCell ref="B61:C61"/>
    <mergeCell ref="B62:F62"/>
    <mergeCell ref="A63:H63"/>
    <mergeCell ref="A65:A72"/>
    <mergeCell ref="B68:C68"/>
    <mergeCell ref="B71:C71"/>
    <mergeCell ref="B72:F72"/>
    <mergeCell ref="A73:H73"/>
    <mergeCell ref="A85:H85"/>
    <mergeCell ref="A87:A93"/>
    <mergeCell ref="B89:C89"/>
    <mergeCell ref="B92:C92"/>
    <mergeCell ref="B93:F93"/>
  </mergeCells>
  <pageMargins left="0.51181102362204722" right="0.31496062992125984" top="0.39370078740157483" bottom="0.27559055118110237" header="0.31496062992125984" footer="0.31496062992125984"/>
  <pageSetup paperSize="9" scale="8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MOD NOVO</vt:lpstr>
    </vt:vector>
  </TitlesOfParts>
  <Company>Caixa Economica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Cardoso Alves</dc:creator>
  <cp:lastModifiedBy>Dulce Ozana dos Santos</cp:lastModifiedBy>
  <cp:lastPrinted>2026-04-16T20:55:25Z</cp:lastPrinted>
  <dcterms:created xsi:type="dcterms:W3CDTF">2025-04-16T12:11:39Z</dcterms:created>
  <dcterms:modified xsi:type="dcterms:W3CDTF">2026-04-16T20:55:29Z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de7aacd-7cc4-4c31-9e6f-7ef306428f09_Enabled">
    <vt:lpwstr>true</vt:lpwstr>
  </property>
  <property fmtid="{D5CDD505-2E9C-101B-9397-08002B2CF9AE}" pid="3" name="MSIP_Label_fde7aacd-7cc4-4c31-9e6f-7ef306428f09_SetDate">
    <vt:lpwstr>2025-04-16T12:12:15Z</vt:lpwstr>
  </property>
  <property fmtid="{D5CDD505-2E9C-101B-9397-08002B2CF9AE}" pid="4" name="MSIP_Label_fde7aacd-7cc4-4c31-9e6f-7ef306428f09_Method">
    <vt:lpwstr>Privileged</vt:lpwstr>
  </property>
  <property fmtid="{D5CDD505-2E9C-101B-9397-08002B2CF9AE}" pid="5" name="MSIP_Label_fde7aacd-7cc4-4c31-9e6f-7ef306428f09_Name">
    <vt:lpwstr>_PUBLICO</vt:lpwstr>
  </property>
  <property fmtid="{D5CDD505-2E9C-101B-9397-08002B2CF9AE}" pid="6" name="MSIP_Label_fde7aacd-7cc4-4c31-9e6f-7ef306428f09_SiteId">
    <vt:lpwstr>ab9bba98-684a-43fb-add8-9c2bebede229</vt:lpwstr>
  </property>
  <property fmtid="{D5CDD505-2E9C-101B-9397-08002B2CF9AE}" pid="7" name="MSIP_Label_fde7aacd-7cc4-4c31-9e6f-7ef306428f09_ActionId">
    <vt:lpwstr>6ba1225a-e7e1-45f1-a528-34b08b8fafc7</vt:lpwstr>
  </property>
  <property fmtid="{D5CDD505-2E9C-101B-9397-08002B2CF9AE}" pid="8" name="MSIP_Label_fde7aacd-7cc4-4c31-9e6f-7ef306428f09_ContentBits">
    <vt:lpwstr>1</vt:lpwstr>
  </property>
</Properties>
</file>